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760"/>
  </bookViews>
  <sheets>
    <sheet name="додаток 7 зі змінами" sheetId="12" r:id="rId1"/>
  </sheets>
  <definedNames>
    <definedName name="_xlnm.Print_Area" localSheetId="0">'додаток 7 зі змінами'!$A$1:$J$47</definedName>
  </definedNames>
  <calcPr calcId="125725"/>
</workbook>
</file>

<file path=xl/calcChain.xml><?xml version="1.0" encoding="utf-8"?>
<calcChain xmlns="http://schemas.openxmlformats.org/spreadsheetml/2006/main">
  <c r="I25" i="12"/>
  <c r="J25"/>
  <c r="H25"/>
  <c r="G30"/>
  <c r="H40" l="1"/>
  <c r="H43"/>
  <c r="H42" s="1"/>
  <c r="G42" s="1"/>
  <c r="I43"/>
  <c r="I42" s="1"/>
  <c r="J43"/>
  <c r="J42" s="1"/>
  <c r="G43" l="1"/>
  <c r="G44"/>
  <c r="H38" l="1"/>
  <c r="H36"/>
  <c r="G29" l="1"/>
  <c r="G31"/>
  <c r="H17"/>
  <c r="H28"/>
  <c r="H27"/>
  <c r="H26"/>
  <c r="G19"/>
  <c r="G20"/>
  <c r="G21"/>
  <c r="G22"/>
  <c r="G23"/>
  <c r="G28" l="1"/>
  <c r="I17"/>
  <c r="J17"/>
  <c r="H35"/>
  <c r="H34" s="1"/>
  <c r="I35"/>
  <c r="I34" s="1"/>
  <c r="J35"/>
  <c r="J34" s="1"/>
  <c r="G36"/>
  <c r="G35" l="1"/>
  <c r="G34" s="1"/>
  <c r="H24"/>
  <c r="I24"/>
  <c r="J24"/>
  <c r="G18"/>
  <c r="G17" s="1"/>
  <c r="H37" l="1"/>
  <c r="I38"/>
  <c r="I37" s="1"/>
  <c r="J38"/>
  <c r="J37" s="1"/>
  <c r="G39"/>
  <c r="G40"/>
  <c r="G41"/>
  <c r="G38" l="1"/>
  <c r="G37" s="1"/>
  <c r="G45" s="1"/>
  <c r="H16"/>
  <c r="H45" s="1"/>
  <c r="I16"/>
  <c r="I45" s="1"/>
  <c r="J16"/>
  <c r="J45" s="1"/>
  <c r="G16"/>
  <c r="G26" l="1"/>
  <c r="G27"/>
  <c r="G32"/>
  <c r="G33"/>
  <c r="G25" l="1"/>
  <c r="G24" s="1"/>
</calcChain>
</file>

<file path=xl/sharedStrings.xml><?xml version="1.0" encoding="utf-8"?>
<sst xmlns="http://schemas.openxmlformats.org/spreadsheetml/2006/main" count="135" uniqueCount="99">
  <si>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</si>
  <si>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</si>
  <si>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</si>
  <si>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</si>
  <si>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</si>
  <si>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</si>
  <si>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0133</t>
  </si>
  <si>
    <r>
      <t xml:space="preserve">Районна рада </t>
    </r>
    <r>
      <rPr>
        <i/>
        <sz val="10"/>
        <rFont val="Times New Roman"/>
        <family val="1"/>
        <charset val="204"/>
      </rPr>
      <t/>
    </r>
  </si>
  <si>
    <t>Районна рада</t>
  </si>
  <si>
    <t xml:space="preserve">Чернігівська районна державна адміністрація </t>
  </si>
  <si>
    <t>0320</t>
  </si>
  <si>
    <t>0921</t>
  </si>
  <si>
    <t>Управління соціального захисту населення районної державної адміністрації</t>
  </si>
  <si>
    <t>1030</t>
  </si>
  <si>
    <t>грн.</t>
  </si>
  <si>
    <t>0180</t>
  </si>
  <si>
    <t>0200000</t>
  </si>
  <si>
    <t>0210000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</si>
  <si>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</si>
  <si>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</si>
  <si>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</si>
  <si>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</si>
  <si>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</si>
  <si>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</si>
  <si>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</si>
  <si>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0800000</t>
  </si>
  <si>
    <t>0810000</t>
  </si>
  <si>
    <t>Інша діяльність у сфері державного управління</t>
  </si>
  <si>
    <t xml:space="preserve">Надання кредиту </t>
  </si>
  <si>
    <t>0218831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</si>
  <si>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</si>
  <si>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</si>
  <si>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</si>
  <si>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до рішення Чернігівської районної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</si>
  <si>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</si>
  <si>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</si>
  <si>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</si>
  <si>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</si>
  <si>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</si>
  <si>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 xml:space="preserve">Дата та номер докумена, яким затверджено місцеву регіональну програму </t>
  </si>
  <si>
    <t>Усього</t>
  </si>
  <si>
    <t>у тому числі бюджет розвитку</t>
  </si>
  <si>
    <t>0210180</t>
  </si>
  <si>
    <t>(код бюджету)</t>
  </si>
  <si>
    <t>0810180</t>
  </si>
  <si>
    <t>Програма для забезпечення виконання рішень суду на 2020-2021 роки</t>
  </si>
  <si>
    <t>Програма Про фінансову підтримку фінансово-господарської служби при відділі освіти, сімї, молоді та спорту Чернігівської райдержадміністрації</t>
  </si>
  <si>
    <t>1161</t>
  </si>
  <si>
    <t>0611161</t>
  </si>
  <si>
    <t>Забезпечення діяльності інших закладів у сфері освіти</t>
  </si>
  <si>
    <t>3160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</si>
  <si>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</si>
  <si>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</si>
  <si>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</si>
  <si>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0110180</t>
  </si>
  <si>
    <t xml:space="preserve">Програма фінансового забезпечення нагородження відзнаками Чернігівської районної державної адміністрації Чернігівської області на 2021 рік </t>
  </si>
  <si>
    <t>0610000</t>
  </si>
  <si>
    <t>0600000</t>
  </si>
  <si>
    <t>Районна Програма надання соціальних послуг особам, які потребують сторонньої допомоги в Чернігівському районі на 2021 рік</t>
  </si>
  <si>
    <r>
      <t>Відділ освіти сім</t>
    </r>
    <r>
      <rPr>
        <b/>
        <sz val="9"/>
        <rFont val="Calibri"/>
        <family val="2"/>
        <charset val="204"/>
      </rPr>
      <t>'</t>
    </r>
    <r>
      <rPr>
        <b/>
        <sz val="9"/>
        <rFont val="Times New Roman"/>
        <family val="1"/>
        <charset val="204"/>
      </rPr>
      <t>ї , молоді та спорту</t>
    </r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</si>
  <si>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2021-2022 роки</t>
  </si>
  <si>
    <t>Програма висвітлення діяльності Чернігівської районної державної адміністрації та Чернігівської районної ради на 2021 рік</t>
  </si>
  <si>
    <t xml:space="preserve">Програма розвитку цивільного захисту Чернігівського району на 2021-2023  роки     </t>
  </si>
  <si>
    <t>Програма збереження документів, які не належать до Національного архівного фонду України на 2021-2022 роки</t>
  </si>
  <si>
    <t xml:space="preserve">Розподіл витрат Чернігівського районного бюджету на реалізацію місцевих/регіональних програм у 2021 році
</t>
  </si>
  <si>
    <t>Районна Програма «Ветеран» на 2021 рік</t>
  </si>
  <si>
    <t>"Про внесення змін до рішення</t>
  </si>
  <si>
    <t>Чернігівської районної ради від 29 грудня 2020 року</t>
  </si>
  <si>
    <t>"Про районний бюджет на 2021 рік""</t>
  </si>
  <si>
    <t>Програма фінансовго забезпечення нагородження відзнаками Чернігівської районної ради Чернігівської області на 2021 рік</t>
  </si>
  <si>
    <t>Програма "Про фінансове забезпечення комісії з припинення юридичної особи - Куликівської районної ради шляхом реорганізації через приєднаннея до Чернігівської районної ради Чернігівської області"</t>
  </si>
  <si>
    <t>Програма "Про фінансове забезпечення комісії з припинення юридичної особи - Ріпкинської районної ради шляхом реорганізації через приєднаннея до Чернігівської районної ради Чернігівської області"</t>
  </si>
  <si>
    <t>Програма "Про фінансове забезпечення комісії з припинення юридичної особи - Городнянської районної ради шляхом реорганізації через приєднаннея до Чернігівської районної ради Чернігівської області"</t>
  </si>
  <si>
    <t>Програма "Про фінансове забезпечення комісії з припинення юридичної особи - Козелецької районної ради шляхом реорганізації через приєднаннея до Чернігівської районної ради Чернігівської області"</t>
  </si>
  <si>
    <t xml:space="preserve">рішення другої сесії восьмого скликання від  22 грудня 2020 року </t>
  </si>
  <si>
    <t xml:space="preserve">рішення третьої сесії восьмого скликання від  29 грудня 2020 року </t>
  </si>
  <si>
    <t>Програма підтримки індивідуального житлового будівництва та розвитку особистого селянського господарства „Власний дім” на 2021 -2023 роки</t>
  </si>
  <si>
    <t>рішення тридцять пятої сесії  сьомого скликання від 23 червня 2020 року</t>
  </si>
  <si>
    <t>Додаток 7</t>
  </si>
  <si>
    <t>рішення третьої сесії восьмого скликання від  29 грудня 2020 року (проєкт рішення пятої сесії восьмого скликання 23 лютого 2021 року)</t>
  </si>
  <si>
    <t>Про затвердження Програми «Про здійснення видатків на проведення заходів з реорганізації (ліквідації) структурних підрозділів Ріпкинської районної державної адміністрації зі статусом юридичної особи та інших юридичних осіб публічного права, засновником яких є Ріпкинська районна державна адміністрація»</t>
  </si>
  <si>
    <t xml:space="preserve">Про затвердження Програми «Про  здійснення  видатків  на  проведення заходів з  ліквідації   комунальних  закладів Городнянської районної  ради   Чернігівської  області  зі Статусом  юридичної  особи  та  інших  юридичних  осіб публічного    права,    засновником    яких   є  Городнянська районна державна адміністрація»
</t>
  </si>
  <si>
    <t>проєкт рішення пятої сесії восьмого скликання 23 лютого 2021 року (проєкт рішення пятої сесії восьмого скликання 23 лютого 2021 року)</t>
  </si>
  <si>
    <t xml:space="preserve">08 квітня 2021 року </t>
  </si>
  <si>
    <t>зі змінами від 28 січня 2021 року,</t>
  </si>
  <si>
    <t xml:space="preserve">від 23 лютого 2021 року </t>
  </si>
  <si>
    <t>9770</t>
  </si>
  <si>
    <t>Інші субвенції з місцевого бюджету</t>
  </si>
  <si>
    <t>3719770</t>
  </si>
  <si>
    <t xml:space="preserve">проєкт рішення шостої сесії восьмого скликання від  04 квітня 2021 року </t>
  </si>
  <si>
    <t>3700000</t>
  </si>
  <si>
    <t>Фінансовий орган  (в частині  міжбюджетних трансфертів, резервного фонду)</t>
  </si>
  <si>
    <t>3710000</t>
  </si>
  <si>
    <t>В.о.начальника</t>
  </si>
  <si>
    <t>Інна ЖДАНЮК</t>
  </si>
  <si>
    <t>Районна Програма розподілу залишків коштів від відшкодування втрат сільськогосподарського і лісогосподарського виробництва між бюджетами міської, сільських, 
селищних рад Чернігівського району</t>
  </si>
  <si>
    <t>Реалізація програм в галузі сільського господарства</t>
  </si>
  <si>
    <t>Районна Програма передачі нетелей багатодітним сім"ям, які проживають у сільській місцевості Чернігівсього району на 2021-2027 роки</t>
  </si>
  <si>
    <t xml:space="preserve">проєкт рішення шостої сесії восьмого скликання від  08 квітня 2021 року </t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</si>
</sst>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0" fontId="18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0" fontId="12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9" fillId="0" borderId="3" applyNumberFormat="0" applyFill="0" applyAlignment="0" applyProtection="0"/>
    <xf numFmtId="0" fontId="7" fillId="14" borderId="4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5" applyNumberFormat="0" applyFont="0" applyAlignment="0" applyProtection="0"/>
    <xf numFmtId="0" fontId="15" fillId="0" borderId="6" applyNumberFormat="0" applyFill="0" applyAlignment="0" applyProtection="0"/>
    <xf numFmtId="0" fontId="17" fillId="0" borderId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90">
    <xf numFmtId="0" fontId="0" fillId="0" borderId="0" xfId="0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Alignment="1">
      <alignment horizontal="justify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right" vertical="center"/>
    </xf>
    <xf numFmtId="0" fontId="20" fillId="15" borderId="0" xfId="0" applyNumberFormat="1" applyFont="1" applyFill="1" applyAlignment="1" applyProtection="1">
      <alignment vertical="center" wrapText="1"/>
    </xf>
    <xf numFmtId="0" fontId="20" fillId="15" borderId="0" xfId="0" applyFont="1" applyFill="1" applyAlignment="1">
      <alignment horizontal="left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164" fontId="29" fillId="0" borderId="7" xfId="30" applyNumberFormat="1" applyFont="1" applyBorder="1" applyAlignment="1">
      <alignment horizontal="center" vertical="center"/>
    </xf>
    <xf numFmtId="49" fontId="27" fillId="15" borderId="7" xfId="0" applyNumberFormat="1" applyFont="1" applyFill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49" fontId="29" fillId="15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27" fillId="0" borderId="7" xfId="0" quotePrefix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horizontal="center" vertical="center" wrapText="1"/>
    </xf>
    <xf numFmtId="0" fontId="27" fillId="0" borderId="7" xfId="37" quotePrefix="1" applyFont="1" applyBorder="1" applyAlignment="1">
      <alignment horizontal="center" vertical="center" wrapText="1"/>
    </xf>
    <xf numFmtId="2" fontId="27" fillId="0" borderId="7" xfId="37" quotePrefix="1" applyNumberFormat="1" applyFont="1" applyBorder="1" applyAlignment="1">
      <alignment horizontal="center" vertical="center" wrapText="1"/>
    </xf>
    <xf numFmtId="2" fontId="27" fillId="0" borderId="7" xfId="37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9" fillId="0" borderId="7" xfId="37" quotePrefix="1" applyFont="1" applyBorder="1" applyAlignment="1">
      <alignment horizontal="center" vertical="center" wrapText="1"/>
    </xf>
    <xf numFmtId="2" fontId="29" fillId="0" borderId="7" xfId="37" quotePrefix="1" applyNumberFormat="1" applyFont="1" applyBorder="1" applyAlignment="1">
      <alignment horizontal="center" vertical="center" wrapText="1"/>
    </xf>
    <xf numFmtId="2" fontId="29" fillId="0" borderId="7" xfId="37" applyNumberFormat="1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49" fontId="27" fillId="0" borderId="7" xfId="37" applyNumberFormat="1" applyFont="1" applyFill="1" applyBorder="1" applyAlignment="1">
      <alignment horizontal="center" vertical="center" wrapText="1"/>
    </xf>
    <xf numFmtId="2" fontId="27" fillId="0" borderId="7" xfId="37" applyNumberFormat="1" applyFont="1" applyBorder="1" applyAlignment="1">
      <alignment horizontal="center" vertical="center" wrapText="1"/>
    </xf>
    <xf numFmtId="0" fontId="27" fillId="15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top" wrapText="1"/>
    </xf>
    <xf numFmtId="164" fontId="27" fillId="0" borderId="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 wrapText="1"/>
    </xf>
    <xf numFmtId="0" fontId="1" fillId="15" borderId="0" xfId="0" applyNumberFormat="1" applyFont="1" applyFill="1" applyAlignment="1" applyProtection="1">
      <alignment vertical="center" wrapText="1"/>
    </xf>
    <xf numFmtId="0" fontId="1" fillId="0" borderId="0" xfId="0" applyFont="1"/>
    <xf numFmtId="0" fontId="1" fillId="15" borderId="0" xfId="0" applyFont="1" applyFill="1" applyAlignment="1">
      <alignment horizontal="left"/>
    </xf>
    <xf numFmtId="0" fontId="1" fillId="15" borderId="0" xfId="0" applyFont="1" applyFill="1"/>
    <xf numFmtId="4" fontId="29" fillId="34" borderId="7" xfId="30" applyNumberFormat="1" applyFont="1" applyFill="1" applyBorder="1" applyAlignment="1">
      <alignment horizontal="center" vertical="center"/>
    </xf>
    <xf numFmtId="2" fontId="29" fillId="0" borderId="7" xfId="3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0" fillId="15" borderId="0" xfId="0" applyNumberFormat="1" applyFont="1" applyFill="1" applyAlignment="1" applyProtection="1">
      <alignment horizontal="left" vertical="center" wrapText="1"/>
    </xf>
    <xf numFmtId="0" fontId="20" fillId="0" borderId="0" xfId="0" applyFont="1" applyFill="1" applyAlignment="1">
      <alignment horizontal="left"/>
    </xf>
    <xf numFmtId="49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7" fillId="15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/>
    <xf numFmtId="0" fontId="1" fillId="0" borderId="0" xfId="0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27" fillId="0" borderId="7" xfId="0" applyFont="1" applyFill="1" applyBorder="1" applyAlignment="1">
      <alignment vertical="center" wrapText="1"/>
    </xf>
    <xf numFmtId="0" fontId="28" fillId="0" borderId="0" xfId="0" applyFont="1"/>
    <xf numFmtId="4" fontId="1" fillId="0" borderId="0" xfId="0" applyNumberFormat="1" applyFont="1"/>
    <xf numFmtId="0" fontId="20" fillId="15" borderId="0" xfId="0" applyFont="1" applyFill="1"/>
    <xf numFmtId="164" fontId="27" fillId="0" borderId="7" xfId="30" applyNumberFormat="1" applyFont="1" applyFill="1" applyBorder="1" applyAlignment="1">
      <alignment horizontal="center" vertical="center" wrapText="1"/>
    </xf>
    <xf numFmtId="4" fontId="29" fillId="34" borderId="7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center" vertical="center"/>
    </xf>
    <xf numFmtId="4" fontId="27" fillId="0" borderId="7" xfId="30" applyNumberFormat="1" applyFont="1" applyBorder="1" applyAlignment="1">
      <alignment horizontal="center" vertical="center"/>
    </xf>
    <xf numFmtId="4" fontId="27" fillId="0" borderId="7" xfId="30" applyNumberFormat="1" applyFont="1" applyFill="1" applyBorder="1" applyAlignment="1">
      <alignment horizontal="center" vertical="center"/>
    </xf>
    <xf numFmtId="0" fontId="25" fillId="0" borderId="7" xfId="0" quotePrefix="1" applyFont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/>
    </xf>
    <xf numFmtId="2" fontId="25" fillId="0" borderId="7" xfId="0" quotePrefix="1" applyNumberFormat="1" applyFont="1" applyBorder="1" applyAlignment="1">
      <alignment horizontal="center" vertical="center" wrapText="1"/>
    </xf>
    <xf numFmtId="0" fontId="27" fillId="0" borderId="9" xfId="0" quotePrefix="1" applyFont="1" applyBorder="1" applyAlignment="1">
      <alignment horizontal="center" vertical="center" wrapText="1"/>
    </xf>
    <xf numFmtId="2" fontId="27" fillId="0" borderId="9" xfId="0" quotePrefix="1" applyNumberFormat="1" applyFont="1" applyBorder="1" applyAlignment="1">
      <alignment horizontal="center" vertical="center" wrapText="1"/>
    </xf>
    <xf numFmtId="1" fontId="27" fillId="0" borderId="9" xfId="0" quotePrefix="1" applyNumberFormat="1" applyFont="1" applyBorder="1" applyAlignment="1">
      <alignment horizontal="center" vertical="center" wrapText="1"/>
    </xf>
    <xf numFmtId="164" fontId="27" fillId="35" borderId="7" xfId="3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8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15" borderId="9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8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</cellXfs>
  <cellStyles count="63">
    <cellStyle name="20% - Акцент1" xfId="45" hidden="1"/>
    <cellStyle name="20% - Акцент2" xfId="48" hidden="1"/>
    <cellStyle name="20% - Акцент3" xfId="51" hidden="1"/>
    <cellStyle name="20% - Акцент4" xfId="54" hidden="1"/>
    <cellStyle name="20% - Акцент5" xfId="57" hidden="1"/>
    <cellStyle name="20% - Акцент6" xfId="60" hidden="1"/>
    <cellStyle name="40% - Акцент1" xfId="46" hidden="1"/>
    <cellStyle name="40% - Акцент2" xfId="49" hidden="1"/>
    <cellStyle name="40% - Акцент3" xfId="52" hidden="1"/>
    <cellStyle name="40% - Акцент4" xfId="55" hidden="1"/>
    <cellStyle name="40% - Акцент5" xfId="58" hidden="1"/>
    <cellStyle name="40% - Акцент6" xfId="61" hidden="1"/>
    <cellStyle name="60% - Акцент1" xfId="47" hidden="1"/>
    <cellStyle name="60% - Акцент2" xfId="50" hidden="1"/>
    <cellStyle name="60% - Акцент3" xfId="53" hidden="1"/>
    <cellStyle name="60% - Акцент4" xfId="56" hidden="1"/>
    <cellStyle name="60% - Акцент5" xfId="59" hidden="1"/>
    <cellStyle name="60% - Акцент6" xfId="62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Обычный 3" xfId="36"/>
    <cellStyle name="Обычный_Лист1" xfId="37"/>
    <cellStyle name="Плохой" xfId="38"/>
    <cellStyle name="Пояснение" xfId="39"/>
    <cellStyle name="Примечание" xfId="40"/>
    <cellStyle name="Связанная ячейка" xfId="41"/>
    <cellStyle name="Стиль 1" xfId="42"/>
    <cellStyle name="Текст предупреждения" xfId="43"/>
    <cellStyle name="Хороший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37" zoomScale="82" zoomScaleNormal="100" zoomScaleSheetLayoutView="82" workbookViewId="0">
      <selection activeCell="H42" sqref="H42"/>
    </sheetView>
  </sheetViews>
  <sheetFormatPr defaultRowHeight="12.75"/>
  <cols>
    <col min="1" max="1" width="13.83203125" style="36" customWidth="1"/>
    <col min="2" max="2" width="12.1640625" style="36" customWidth="1"/>
    <col min="3" max="3" width="12.33203125" style="36" customWidth="1"/>
    <col min="4" max="4" width="43" style="36" customWidth="1"/>
    <col min="5" max="5" width="42.83203125" style="36" customWidth="1"/>
    <col min="6" max="6" width="25.83203125" style="36" customWidth="1"/>
    <col min="7" max="7" width="15.83203125" style="36" customWidth="1"/>
    <col min="8" max="8" width="13" style="36" customWidth="1"/>
    <col min="9" max="9" width="13.6640625" style="36" customWidth="1"/>
    <col min="10" max="10" width="11.6640625" style="36" bestFit="1" customWidth="1"/>
    <col min="11" max="12" width="9.33203125" style="36" customWidth="1"/>
    <col min="13" max="16384" width="9.33203125" style="36"/>
  </cols>
  <sheetData>
    <row r="1" spans="1:15" ht="15" customHeight="1">
      <c r="A1" s="48"/>
      <c r="B1" s="48"/>
      <c r="C1" s="48"/>
      <c r="D1" s="48"/>
      <c r="E1" s="48"/>
      <c r="F1" s="43" t="s">
        <v>78</v>
      </c>
      <c r="G1" s="35"/>
      <c r="H1" s="35"/>
      <c r="I1" s="35"/>
      <c r="L1" s="6"/>
      <c r="M1" s="6"/>
      <c r="N1" s="6"/>
      <c r="O1" s="6"/>
    </row>
    <row r="2" spans="1:15" ht="12" customHeight="1">
      <c r="A2" s="48"/>
      <c r="B2" s="48"/>
      <c r="C2" s="48"/>
      <c r="D2" s="48"/>
      <c r="E2" s="48"/>
      <c r="F2" s="44" t="s">
        <v>33</v>
      </c>
      <c r="G2" s="37"/>
      <c r="H2" s="37"/>
      <c r="I2" s="37"/>
      <c r="L2" s="7"/>
      <c r="M2" s="7"/>
      <c r="N2" s="7"/>
      <c r="O2" s="7"/>
    </row>
    <row r="3" spans="1:15" ht="14.25" customHeight="1">
      <c r="A3" s="48"/>
      <c r="B3" s="48"/>
      <c r="C3" s="48"/>
      <c r="D3" s="3"/>
      <c r="E3" s="48"/>
      <c r="F3" s="44" t="s">
        <v>83</v>
      </c>
      <c r="G3" s="37"/>
      <c r="H3" s="37"/>
      <c r="I3" s="37"/>
      <c r="L3" s="7"/>
      <c r="M3" s="7"/>
      <c r="N3" s="7"/>
      <c r="O3" s="7"/>
    </row>
    <row r="4" spans="1:15" ht="12.75" customHeight="1">
      <c r="A4" s="48"/>
      <c r="B4" s="48"/>
      <c r="C4" s="48"/>
      <c r="D4" s="48"/>
      <c r="E4" s="48"/>
      <c r="F4" s="44" t="s">
        <v>66</v>
      </c>
      <c r="G4" s="42"/>
      <c r="H4" s="42"/>
      <c r="I4" s="42"/>
      <c r="J4" s="42"/>
      <c r="L4" s="7"/>
      <c r="M4" s="7"/>
      <c r="N4" s="7"/>
      <c r="O4" s="7"/>
    </row>
    <row r="5" spans="1:15" ht="15">
      <c r="A5" s="48"/>
      <c r="B5" s="48"/>
      <c r="C5" s="48"/>
      <c r="D5" s="48"/>
      <c r="E5" s="48"/>
      <c r="F5" s="44" t="s">
        <v>67</v>
      </c>
      <c r="G5" s="41"/>
      <c r="H5" s="41"/>
      <c r="I5" s="41"/>
      <c r="J5" s="41"/>
      <c r="L5" s="7"/>
      <c r="M5" s="7"/>
      <c r="N5" s="7"/>
      <c r="O5" s="7"/>
    </row>
    <row r="6" spans="1:15" ht="15">
      <c r="A6" s="48"/>
      <c r="B6" s="48"/>
      <c r="C6" s="48"/>
      <c r="D6" s="48"/>
      <c r="E6" s="48"/>
      <c r="F6" s="44" t="s">
        <v>68</v>
      </c>
      <c r="G6" s="41"/>
      <c r="H6" s="41"/>
      <c r="I6" s="41"/>
      <c r="J6" s="41"/>
      <c r="L6" s="7"/>
      <c r="M6" s="7"/>
      <c r="N6" s="7"/>
      <c r="O6" s="7"/>
    </row>
    <row r="7" spans="1:15" ht="15">
      <c r="A7" s="48"/>
      <c r="B7" s="48"/>
      <c r="C7" s="48"/>
      <c r="D7" s="48"/>
      <c r="E7" s="48"/>
      <c r="F7" s="55" t="s">
        <v>84</v>
      </c>
      <c r="G7" s="41"/>
      <c r="H7" s="41"/>
      <c r="I7" s="41"/>
      <c r="J7" s="41"/>
      <c r="L7" s="7"/>
      <c r="M7" s="7"/>
      <c r="N7" s="7"/>
      <c r="O7" s="7"/>
    </row>
    <row r="8" spans="1:15" ht="15">
      <c r="A8" s="48"/>
      <c r="B8" s="48"/>
      <c r="C8" s="48"/>
      <c r="D8" s="48"/>
      <c r="E8" s="48"/>
      <c r="F8" s="55" t="s">
        <v>85</v>
      </c>
      <c r="G8" s="41"/>
      <c r="H8" s="41"/>
      <c r="I8" s="41"/>
      <c r="J8" s="41"/>
      <c r="L8" s="7"/>
      <c r="M8" s="7"/>
      <c r="N8" s="7"/>
      <c r="O8" s="7"/>
    </row>
    <row r="9" spans="1:15" ht="15">
      <c r="A9" s="48"/>
      <c r="B9" s="48"/>
      <c r="C9" s="48"/>
      <c r="D9" s="48"/>
      <c r="E9" s="48"/>
      <c r="F9" s="38"/>
      <c r="G9" s="41"/>
      <c r="H9" s="41"/>
      <c r="I9" s="41"/>
      <c r="J9" s="41"/>
      <c r="L9" s="7"/>
      <c r="M9" s="7"/>
      <c r="N9" s="7"/>
      <c r="O9" s="7"/>
    </row>
    <row r="10" spans="1:15" ht="20.25" customHeight="1">
      <c r="A10" s="70" t="s">
        <v>64</v>
      </c>
      <c r="B10" s="70"/>
      <c r="C10" s="70"/>
      <c r="D10" s="70"/>
      <c r="E10" s="70"/>
      <c r="F10" s="70"/>
      <c r="G10" s="70"/>
      <c r="H10" s="70"/>
      <c r="I10" s="70"/>
      <c r="J10" s="70"/>
      <c r="K10" s="32"/>
      <c r="L10" s="32"/>
      <c r="M10" s="32"/>
      <c r="N10" s="32"/>
      <c r="O10" s="32"/>
    </row>
    <row r="11" spans="1:15" ht="15.75" customHeight="1">
      <c r="A11" s="4"/>
      <c r="B11" s="71">
        <v>25321200000</v>
      </c>
      <c r="C11" s="71"/>
      <c r="D11" s="4"/>
      <c r="E11" s="4"/>
      <c r="F11" s="4"/>
      <c r="G11" s="4"/>
      <c r="H11" s="4"/>
      <c r="I11" s="4"/>
      <c r="J11" s="4"/>
    </row>
    <row r="12" spans="1:15" ht="13.5" customHeight="1">
      <c r="A12" s="1"/>
      <c r="B12" s="72" t="s">
        <v>43</v>
      </c>
      <c r="C12" s="72"/>
      <c r="D12" s="49"/>
      <c r="E12" s="49"/>
      <c r="F12" s="49"/>
      <c r="G12" s="49"/>
      <c r="H12" s="49"/>
      <c r="I12" s="2"/>
      <c r="J12" s="5" t="s">
        <v>14</v>
      </c>
      <c r="O12" s="5"/>
    </row>
    <row r="13" spans="1:15">
      <c r="A13" s="88" t="s">
        <v>34</v>
      </c>
      <c r="B13" s="88" t="s">
        <v>35</v>
      </c>
      <c r="C13" s="88" t="s">
        <v>36</v>
      </c>
      <c r="D13" s="75" t="s">
        <v>37</v>
      </c>
      <c r="E13" s="73" t="s">
        <v>38</v>
      </c>
      <c r="F13" s="73" t="s">
        <v>39</v>
      </c>
      <c r="G13" s="73" t="s">
        <v>40</v>
      </c>
      <c r="H13" s="75" t="s">
        <v>0</v>
      </c>
      <c r="I13" s="77" t="s">
        <v>1</v>
      </c>
      <c r="J13" s="78"/>
    </row>
    <row r="14" spans="1:15" ht="110.25" customHeight="1">
      <c r="A14" s="89"/>
      <c r="B14" s="89"/>
      <c r="C14" s="89"/>
      <c r="D14" s="76"/>
      <c r="E14" s="74"/>
      <c r="F14" s="74"/>
      <c r="G14" s="74"/>
      <c r="H14" s="76"/>
      <c r="I14" s="8" t="s">
        <v>40</v>
      </c>
      <c r="J14" s="8" t="s">
        <v>41</v>
      </c>
    </row>
    <row r="15" spans="1:15">
      <c r="A15" s="9">
        <v>1</v>
      </c>
      <c r="B15" s="9">
        <v>2</v>
      </c>
      <c r="C15" s="9">
        <v>3</v>
      </c>
      <c r="D15" s="9">
        <v>4</v>
      </c>
      <c r="E15" s="8">
        <v>5</v>
      </c>
      <c r="F15" s="8">
        <v>6</v>
      </c>
      <c r="G15" s="8">
        <v>7</v>
      </c>
      <c r="H15" s="9">
        <v>8</v>
      </c>
      <c r="I15" s="8">
        <v>9</v>
      </c>
      <c r="J15" s="8">
        <v>10</v>
      </c>
    </row>
    <row r="16" spans="1:15">
      <c r="A16" s="10" t="s">
        <v>3</v>
      </c>
      <c r="B16" s="10"/>
      <c r="C16" s="10"/>
      <c r="D16" s="8" t="s">
        <v>8</v>
      </c>
      <c r="E16" s="11"/>
      <c r="F16" s="11"/>
      <c r="G16" s="57">
        <f>G17</f>
        <v>1932714.43</v>
      </c>
      <c r="H16" s="58">
        <f t="shared" ref="H16:J16" si="0">H17</f>
        <v>1932714.43</v>
      </c>
      <c r="I16" s="58">
        <f t="shared" si="0"/>
        <v>0</v>
      </c>
      <c r="J16" s="58">
        <f t="shared" si="0"/>
        <v>0</v>
      </c>
    </row>
    <row r="17" spans="1:11">
      <c r="A17" s="10" t="s">
        <v>2</v>
      </c>
      <c r="B17" s="10"/>
      <c r="C17" s="10"/>
      <c r="D17" s="8" t="s">
        <v>7</v>
      </c>
      <c r="E17" s="11"/>
      <c r="F17" s="11"/>
      <c r="G17" s="57">
        <f>SUM(G18:G23)</f>
        <v>1932714.43</v>
      </c>
      <c r="H17" s="58">
        <f>SUM(H18:H23)</f>
        <v>1932714.43</v>
      </c>
      <c r="I17" s="58">
        <f t="shared" ref="I17:J17" si="1">SUM(I18:I18)</f>
        <v>0</v>
      </c>
      <c r="J17" s="58">
        <f t="shared" si="1"/>
        <v>0</v>
      </c>
    </row>
    <row r="18" spans="1:11" ht="36">
      <c r="A18" s="85" t="s">
        <v>54</v>
      </c>
      <c r="B18" s="82" t="s">
        <v>15</v>
      </c>
      <c r="C18" s="82" t="s">
        <v>6</v>
      </c>
      <c r="D18" s="79" t="s">
        <v>27</v>
      </c>
      <c r="E18" s="15" t="s">
        <v>63</v>
      </c>
      <c r="F18" s="15" t="s">
        <v>74</v>
      </c>
      <c r="G18" s="57">
        <f>H18+I18</f>
        <v>305000</v>
      </c>
      <c r="H18" s="59">
        <v>305000</v>
      </c>
      <c r="I18" s="58">
        <v>0</v>
      </c>
      <c r="J18" s="58">
        <v>0</v>
      </c>
    </row>
    <row r="19" spans="1:11" ht="48">
      <c r="A19" s="86"/>
      <c r="B19" s="83"/>
      <c r="C19" s="83"/>
      <c r="D19" s="80"/>
      <c r="E19" s="15" t="s">
        <v>69</v>
      </c>
      <c r="F19" s="15" t="s">
        <v>74</v>
      </c>
      <c r="G19" s="57">
        <f t="shared" ref="G19:G23" si="2">H19+I19</f>
        <v>29374.43</v>
      </c>
      <c r="H19" s="59">
        <v>29374.43</v>
      </c>
      <c r="I19" s="58"/>
      <c r="J19" s="58"/>
    </row>
    <row r="20" spans="1:11" ht="60">
      <c r="A20" s="86"/>
      <c r="B20" s="83"/>
      <c r="C20" s="83"/>
      <c r="D20" s="80"/>
      <c r="E20" s="15" t="s">
        <v>70</v>
      </c>
      <c r="F20" s="15" t="s">
        <v>75</v>
      </c>
      <c r="G20" s="57">
        <f t="shared" si="2"/>
        <v>185967</v>
      </c>
      <c r="H20" s="59">
        <v>185967</v>
      </c>
      <c r="I20" s="58"/>
      <c r="J20" s="58"/>
    </row>
    <row r="21" spans="1:11" ht="60">
      <c r="A21" s="86"/>
      <c r="B21" s="83"/>
      <c r="C21" s="83"/>
      <c r="D21" s="80"/>
      <c r="E21" s="15" t="s">
        <v>71</v>
      </c>
      <c r="F21" s="15" t="s">
        <v>75</v>
      </c>
      <c r="G21" s="57">
        <f t="shared" si="2"/>
        <v>590603</v>
      </c>
      <c r="H21" s="59">
        <v>590603</v>
      </c>
      <c r="I21" s="58"/>
      <c r="J21" s="58"/>
    </row>
    <row r="22" spans="1:11" ht="72">
      <c r="A22" s="86"/>
      <c r="B22" s="83"/>
      <c r="C22" s="83"/>
      <c r="D22" s="80"/>
      <c r="E22" s="15" t="s">
        <v>72</v>
      </c>
      <c r="F22" s="15" t="s">
        <v>75</v>
      </c>
      <c r="G22" s="57">
        <f t="shared" si="2"/>
        <v>333276</v>
      </c>
      <c r="H22" s="59">
        <v>333276</v>
      </c>
      <c r="I22" s="58"/>
      <c r="J22" s="58"/>
    </row>
    <row r="23" spans="1:11" ht="60">
      <c r="A23" s="87"/>
      <c r="B23" s="84"/>
      <c r="C23" s="84"/>
      <c r="D23" s="81"/>
      <c r="E23" s="15" t="s">
        <v>73</v>
      </c>
      <c r="F23" s="15" t="s">
        <v>75</v>
      </c>
      <c r="G23" s="57">
        <f t="shared" si="2"/>
        <v>488494</v>
      </c>
      <c r="H23" s="59">
        <v>488494</v>
      </c>
      <c r="I23" s="58"/>
      <c r="J23" s="58"/>
    </row>
    <row r="24" spans="1:11" ht="26.25" customHeight="1">
      <c r="A24" s="17" t="s">
        <v>16</v>
      </c>
      <c r="B24" s="18"/>
      <c r="C24" s="18"/>
      <c r="D24" s="8" t="s">
        <v>9</v>
      </c>
      <c r="E24" s="8"/>
      <c r="F24" s="8"/>
      <c r="G24" s="39">
        <f>G25</f>
        <v>2490588.21</v>
      </c>
      <c r="H24" s="39">
        <f t="shared" ref="H24:J24" si="3">H25</f>
        <v>1979638.21</v>
      </c>
      <c r="I24" s="39">
        <f t="shared" si="3"/>
        <v>510950</v>
      </c>
      <c r="J24" s="39">
        <f t="shared" si="3"/>
        <v>90000</v>
      </c>
    </row>
    <row r="25" spans="1:11" ht="27.75" customHeight="1">
      <c r="A25" s="17" t="s">
        <v>17</v>
      </c>
      <c r="B25" s="18"/>
      <c r="C25" s="18"/>
      <c r="D25" s="8" t="s">
        <v>9</v>
      </c>
      <c r="E25" s="8"/>
      <c r="F25" s="8"/>
      <c r="G25" s="39">
        <f>SUM(G26:G33)</f>
        <v>2490588.21</v>
      </c>
      <c r="H25" s="39">
        <f>SUM(H26:H33)</f>
        <v>1979638.21</v>
      </c>
      <c r="I25" s="39">
        <f t="shared" ref="I25:J25" si="4">SUM(I26:I33)</f>
        <v>510950</v>
      </c>
      <c r="J25" s="39">
        <f t="shared" si="4"/>
        <v>90000</v>
      </c>
    </row>
    <row r="26" spans="1:11" ht="36">
      <c r="A26" s="19" t="s">
        <v>42</v>
      </c>
      <c r="B26" s="19" t="s">
        <v>15</v>
      </c>
      <c r="C26" s="20" t="s">
        <v>6</v>
      </c>
      <c r="D26" s="20" t="s">
        <v>27</v>
      </c>
      <c r="E26" s="15" t="s">
        <v>61</v>
      </c>
      <c r="F26" s="15" t="s">
        <v>74</v>
      </c>
      <c r="G26" s="39">
        <f t="shared" ref="G26:G44" si="5">SUM(H26:I26)</f>
        <v>95200</v>
      </c>
      <c r="H26" s="60">
        <f>40000+55200</f>
        <v>95200</v>
      </c>
      <c r="I26" s="60">
        <v>0</v>
      </c>
      <c r="J26" s="60">
        <v>0</v>
      </c>
    </row>
    <row r="27" spans="1:11" ht="48">
      <c r="A27" s="19" t="s">
        <v>42</v>
      </c>
      <c r="B27" s="19" t="s">
        <v>15</v>
      </c>
      <c r="C27" s="20" t="s">
        <v>6</v>
      </c>
      <c r="D27" s="20" t="s">
        <v>27</v>
      </c>
      <c r="E27" s="15" t="s">
        <v>55</v>
      </c>
      <c r="F27" s="15" t="s">
        <v>74</v>
      </c>
      <c r="G27" s="39">
        <f t="shared" si="5"/>
        <v>29440</v>
      </c>
      <c r="H27" s="60">
        <f>20000+9440</f>
        <v>29440</v>
      </c>
      <c r="I27" s="60">
        <v>0</v>
      </c>
      <c r="J27" s="60">
        <v>0</v>
      </c>
    </row>
    <row r="28" spans="1:11" ht="105.75" customHeight="1">
      <c r="A28" s="19" t="s">
        <v>42</v>
      </c>
      <c r="B28" s="19" t="s">
        <v>15</v>
      </c>
      <c r="C28" s="20" t="s">
        <v>6</v>
      </c>
      <c r="D28" s="20" t="s">
        <v>27</v>
      </c>
      <c r="E28" s="56" t="s">
        <v>80</v>
      </c>
      <c r="F28" s="15" t="s">
        <v>79</v>
      </c>
      <c r="G28" s="39">
        <f t="shared" si="5"/>
        <v>320970.82999999996</v>
      </c>
      <c r="H28" s="60">
        <f>120000+200970.83</f>
        <v>320970.82999999996</v>
      </c>
      <c r="I28" s="60">
        <v>0</v>
      </c>
      <c r="J28" s="60">
        <v>0</v>
      </c>
    </row>
    <row r="29" spans="1:11" ht="93" customHeight="1">
      <c r="A29" s="19" t="s">
        <v>42</v>
      </c>
      <c r="B29" s="19" t="s">
        <v>15</v>
      </c>
      <c r="C29" s="20" t="s">
        <v>6</v>
      </c>
      <c r="D29" s="20" t="s">
        <v>27</v>
      </c>
      <c r="E29" s="56" t="s">
        <v>81</v>
      </c>
      <c r="F29" s="15" t="s">
        <v>82</v>
      </c>
      <c r="G29" s="39">
        <f t="shared" si="5"/>
        <v>1364027.38</v>
      </c>
      <c r="H29" s="60">
        <v>1364027.38</v>
      </c>
      <c r="I29" s="60"/>
      <c r="J29" s="60"/>
    </row>
    <row r="30" spans="1:11" ht="78" customHeight="1">
      <c r="A30" s="19">
        <v>217110</v>
      </c>
      <c r="B30" s="66">
        <v>7110</v>
      </c>
      <c r="C30" s="68">
        <v>2421</v>
      </c>
      <c r="D30" s="67" t="s">
        <v>96</v>
      </c>
      <c r="E30" s="69" t="s">
        <v>97</v>
      </c>
      <c r="F30" s="15" t="s">
        <v>98</v>
      </c>
      <c r="G30" s="39">
        <f t="shared" si="5"/>
        <v>90000</v>
      </c>
      <c r="H30" s="60"/>
      <c r="I30" s="60">
        <v>90000</v>
      </c>
      <c r="J30" s="60">
        <v>90000</v>
      </c>
    </row>
    <row r="31" spans="1:11" ht="36">
      <c r="A31" s="47" t="s">
        <v>18</v>
      </c>
      <c r="B31" s="46" t="s">
        <v>19</v>
      </c>
      <c r="C31" s="46" t="s">
        <v>10</v>
      </c>
      <c r="D31" s="45" t="s">
        <v>20</v>
      </c>
      <c r="E31" s="50" t="s">
        <v>62</v>
      </c>
      <c r="F31" s="15" t="s">
        <v>74</v>
      </c>
      <c r="G31" s="39">
        <f t="shared" si="5"/>
        <v>120000</v>
      </c>
      <c r="H31" s="60">
        <v>120000</v>
      </c>
      <c r="I31" s="61">
        <v>0</v>
      </c>
      <c r="J31" s="61">
        <v>0</v>
      </c>
      <c r="K31" s="51"/>
    </row>
    <row r="32" spans="1:11" ht="60">
      <c r="A32" s="12" t="s">
        <v>21</v>
      </c>
      <c r="B32" s="13" t="s">
        <v>22</v>
      </c>
      <c r="C32" s="13" t="s">
        <v>23</v>
      </c>
      <c r="D32" s="14" t="s">
        <v>24</v>
      </c>
      <c r="E32" s="50" t="s">
        <v>60</v>
      </c>
      <c r="F32" s="15" t="s">
        <v>74</v>
      </c>
      <c r="G32" s="39">
        <f t="shared" si="5"/>
        <v>50000</v>
      </c>
      <c r="H32" s="60">
        <v>50000</v>
      </c>
      <c r="I32" s="61">
        <v>0</v>
      </c>
      <c r="J32" s="61">
        <v>0</v>
      </c>
    </row>
    <row r="33" spans="1:10" ht="68.25" customHeight="1">
      <c r="A33" s="12" t="s">
        <v>29</v>
      </c>
      <c r="B33" s="21">
        <v>8831</v>
      </c>
      <c r="C33" s="22" t="s">
        <v>5</v>
      </c>
      <c r="D33" s="23" t="s">
        <v>28</v>
      </c>
      <c r="E33" s="52" t="s">
        <v>76</v>
      </c>
      <c r="F33" s="15" t="s">
        <v>74</v>
      </c>
      <c r="G33" s="39">
        <f t="shared" si="5"/>
        <v>420950</v>
      </c>
      <c r="H33" s="60">
        <v>0</v>
      </c>
      <c r="I33" s="62">
        <v>420950</v>
      </c>
      <c r="J33" s="62">
        <v>0</v>
      </c>
    </row>
    <row r="34" spans="1:10" ht="14.25" customHeight="1">
      <c r="A34" s="17" t="s">
        <v>57</v>
      </c>
      <c r="B34" s="21"/>
      <c r="C34" s="22"/>
      <c r="D34" s="40" t="s">
        <v>59</v>
      </c>
      <c r="E34" s="24"/>
      <c r="F34" s="15"/>
      <c r="G34" s="39">
        <f>G35</f>
        <v>266400</v>
      </c>
      <c r="H34" s="39">
        <f t="shared" ref="H34:J34" si="6">H35</f>
        <v>266400</v>
      </c>
      <c r="I34" s="39">
        <f t="shared" si="6"/>
        <v>0</v>
      </c>
      <c r="J34" s="39">
        <f t="shared" si="6"/>
        <v>0</v>
      </c>
    </row>
    <row r="35" spans="1:10" ht="16.5" customHeight="1">
      <c r="A35" s="17" t="s">
        <v>56</v>
      </c>
      <c r="B35" s="21"/>
      <c r="C35" s="22"/>
      <c r="D35" s="40" t="s">
        <v>59</v>
      </c>
      <c r="E35" s="24"/>
      <c r="F35" s="15"/>
      <c r="G35" s="39">
        <f>SUM(G36:G36)</f>
        <v>266400</v>
      </c>
      <c r="H35" s="39">
        <f>SUM(H36:H36)</f>
        <v>266400</v>
      </c>
      <c r="I35" s="39">
        <f>SUM(I36:I36)</f>
        <v>0</v>
      </c>
      <c r="J35" s="39">
        <f>SUM(J36:J36)</f>
        <v>0</v>
      </c>
    </row>
    <row r="36" spans="1:10" ht="59.25" customHeight="1">
      <c r="A36" s="16" t="s">
        <v>48</v>
      </c>
      <c r="B36" s="29" t="s">
        <v>47</v>
      </c>
      <c r="C36" s="29" t="s">
        <v>11</v>
      </c>
      <c r="D36" s="23" t="s">
        <v>49</v>
      </c>
      <c r="E36" s="15" t="s">
        <v>46</v>
      </c>
      <c r="F36" s="15" t="s">
        <v>74</v>
      </c>
      <c r="G36" s="39">
        <f t="shared" si="5"/>
        <v>266400</v>
      </c>
      <c r="H36" s="60">
        <f>120000+121400+25000</f>
        <v>266400</v>
      </c>
      <c r="I36" s="60">
        <v>0</v>
      </c>
      <c r="J36" s="62">
        <v>0</v>
      </c>
    </row>
    <row r="37" spans="1:10" ht="24">
      <c r="A37" s="17" t="s">
        <v>25</v>
      </c>
      <c r="B37" s="25"/>
      <c r="C37" s="26"/>
      <c r="D37" s="27" t="s">
        <v>12</v>
      </c>
      <c r="E37" s="28"/>
      <c r="F37" s="15"/>
      <c r="G37" s="39">
        <f>G38</f>
        <v>4386637</v>
      </c>
      <c r="H37" s="39">
        <f t="shared" ref="H37:J37" si="7">H38</f>
        <v>4386637</v>
      </c>
      <c r="I37" s="39">
        <f t="shared" si="7"/>
        <v>0</v>
      </c>
      <c r="J37" s="39">
        <f t="shared" si="7"/>
        <v>0</v>
      </c>
    </row>
    <row r="38" spans="1:10" ht="24">
      <c r="A38" s="17" t="s">
        <v>26</v>
      </c>
      <c r="B38" s="25"/>
      <c r="C38" s="26"/>
      <c r="D38" s="27" t="s">
        <v>12</v>
      </c>
      <c r="E38" s="28"/>
      <c r="F38" s="15"/>
      <c r="G38" s="39">
        <f>SUM(G39:G41)</f>
        <v>4386637</v>
      </c>
      <c r="H38" s="39">
        <f>SUM(H39:H41)</f>
        <v>4386637</v>
      </c>
      <c r="I38" s="39">
        <f>SUM(I39:I41)</f>
        <v>0</v>
      </c>
      <c r="J38" s="39">
        <f>SUM(J39:J41)</f>
        <v>0</v>
      </c>
    </row>
    <row r="39" spans="1:10" ht="45" customHeight="1">
      <c r="A39" s="12" t="s">
        <v>44</v>
      </c>
      <c r="B39" s="16" t="s">
        <v>15</v>
      </c>
      <c r="C39" s="12" t="s">
        <v>6</v>
      </c>
      <c r="D39" s="30" t="s">
        <v>27</v>
      </c>
      <c r="E39" s="24" t="s">
        <v>45</v>
      </c>
      <c r="F39" s="15" t="s">
        <v>77</v>
      </c>
      <c r="G39" s="39">
        <f t="shared" si="5"/>
        <v>2030</v>
      </c>
      <c r="H39" s="60">
        <v>2030</v>
      </c>
      <c r="I39" s="60">
        <v>0</v>
      </c>
      <c r="J39" s="62">
        <v>0</v>
      </c>
    </row>
    <row r="40" spans="1:10" ht="76.5" customHeight="1">
      <c r="A40" s="12" t="s">
        <v>51</v>
      </c>
      <c r="B40" s="16" t="s">
        <v>50</v>
      </c>
      <c r="C40" s="12" t="s">
        <v>52</v>
      </c>
      <c r="D40" s="31" t="s">
        <v>53</v>
      </c>
      <c r="E40" s="15" t="s">
        <v>58</v>
      </c>
      <c r="F40" s="15" t="s">
        <v>75</v>
      </c>
      <c r="G40" s="39">
        <f t="shared" si="5"/>
        <v>4182010</v>
      </c>
      <c r="H40" s="60">
        <f>1688010+2245267.74+248732.26</f>
        <v>4182010</v>
      </c>
      <c r="I40" s="60">
        <v>0</v>
      </c>
      <c r="J40" s="62">
        <v>0</v>
      </c>
    </row>
    <row r="41" spans="1:10" ht="57.75" customHeight="1">
      <c r="A41" s="12" t="s">
        <v>30</v>
      </c>
      <c r="B41" s="16" t="s">
        <v>31</v>
      </c>
      <c r="C41" s="12" t="s">
        <v>13</v>
      </c>
      <c r="D41" s="31" t="s">
        <v>32</v>
      </c>
      <c r="E41" s="15" t="s">
        <v>65</v>
      </c>
      <c r="F41" s="15" t="s">
        <v>75</v>
      </c>
      <c r="G41" s="39">
        <f t="shared" si="5"/>
        <v>202597</v>
      </c>
      <c r="H41" s="60">
        <v>202597</v>
      </c>
      <c r="I41" s="60">
        <v>0</v>
      </c>
      <c r="J41" s="62">
        <v>0</v>
      </c>
    </row>
    <row r="42" spans="1:10" ht="25.5" customHeight="1">
      <c r="A42" s="63" t="s">
        <v>90</v>
      </c>
      <c r="B42" s="64"/>
      <c r="C42" s="64"/>
      <c r="D42" s="65" t="s">
        <v>91</v>
      </c>
      <c r="E42" s="15"/>
      <c r="F42" s="15"/>
      <c r="G42" s="39">
        <f t="shared" si="5"/>
        <v>706547.35</v>
      </c>
      <c r="H42" s="39">
        <f t="shared" ref="H42:J43" si="8">SUM(H43)</f>
        <v>0</v>
      </c>
      <c r="I42" s="39">
        <f t="shared" si="8"/>
        <v>706547.35</v>
      </c>
      <c r="J42" s="39">
        <f t="shared" si="8"/>
        <v>0</v>
      </c>
    </row>
    <row r="43" spans="1:10" ht="25.5" customHeight="1">
      <c r="A43" s="63" t="s">
        <v>92</v>
      </c>
      <c r="B43" s="64"/>
      <c r="C43" s="64"/>
      <c r="D43" s="65" t="s">
        <v>91</v>
      </c>
      <c r="E43" s="15"/>
      <c r="F43" s="15"/>
      <c r="G43" s="39">
        <f t="shared" si="5"/>
        <v>706547.35</v>
      </c>
      <c r="H43" s="39">
        <f t="shared" si="8"/>
        <v>0</v>
      </c>
      <c r="I43" s="39">
        <f t="shared" si="8"/>
        <v>706547.35</v>
      </c>
      <c r="J43" s="39">
        <f t="shared" si="8"/>
        <v>0</v>
      </c>
    </row>
    <row r="44" spans="1:10" ht="69.75" customHeight="1">
      <c r="A44" s="12" t="s">
        <v>88</v>
      </c>
      <c r="B44" s="16" t="s">
        <v>15</v>
      </c>
      <c r="C44" s="12" t="s">
        <v>86</v>
      </c>
      <c r="D44" s="31" t="s">
        <v>87</v>
      </c>
      <c r="E44" s="15" t="s">
        <v>95</v>
      </c>
      <c r="F44" s="15" t="s">
        <v>89</v>
      </c>
      <c r="G44" s="39">
        <f t="shared" si="5"/>
        <v>706547.35</v>
      </c>
      <c r="H44" s="60"/>
      <c r="I44" s="60">
        <v>706547.35</v>
      </c>
      <c r="J44" s="62"/>
    </row>
    <row r="45" spans="1:10" ht="16.5" customHeight="1">
      <c r="A45" s="15"/>
      <c r="B45" s="15"/>
      <c r="C45" s="14"/>
      <c r="D45" s="34" t="s">
        <v>4</v>
      </c>
      <c r="E45" s="33"/>
      <c r="F45" s="33"/>
      <c r="G45" s="39">
        <f>G37+G34+G24+G16+G42</f>
        <v>9782886.9900000002</v>
      </c>
      <c r="H45" s="39">
        <f t="shared" ref="H45:J45" si="9">H37+H34+H24+H16+H42</f>
        <v>8565389.6400000006</v>
      </c>
      <c r="I45" s="39">
        <f>I37+I34+I24+I16+I42</f>
        <v>1217497.3500000001</v>
      </c>
      <c r="J45" s="39">
        <f t="shared" si="9"/>
        <v>90000</v>
      </c>
    </row>
    <row r="46" spans="1:10">
      <c r="G46" s="54"/>
    </row>
    <row r="47" spans="1:10" s="53" customFormat="1" ht="15.75">
      <c r="A47" s="53" t="s">
        <v>93</v>
      </c>
      <c r="F47" s="53" t="s">
        <v>94</v>
      </c>
    </row>
  </sheetData>
  <mergeCells count="16">
    <mergeCell ref="D18:D23"/>
    <mergeCell ref="C18:C23"/>
    <mergeCell ref="B18:B23"/>
    <mergeCell ref="A18:A23"/>
    <mergeCell ref="A13:A14"/>
    <mergeCell ref="B13:B14"/>
    <mergeCell ref="C13:C14"/>
    <mergeCell ref="D13:D14"/>
    <mergeCell ref="A10:J10"/>
    <mergeCell ref="B11:C11"/>
    <mergeCell ref="B12:C12"/>
    <mergeCell ref="E13:E14"/>
    <mergeCell ref="F13:F14"/>
    <mergeCell ref="G13:G14"/>
    <mergeCell ref="H13:H14"/>
    <mergeCell ref="I13:J13"/>
  </mergeCells>
  <pageMargins left="0.39370078740157483" right="0.39370078740157483" top="0.39370078740157483" bottom="0.39370078740157483" header="0.31496062992125984" footer="0.31496062992125984"/>
  <pageSetup paperSize="9" scale="76" orientation="landscape" r:id="rId1"/>
  <rowBreaks count="3" manualBreakCount="3">
    <brk id="23" max="9" man="1"/>
    <brk id="36" max="9" man="1"/>
    <brk id="47" max="9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зі змінами</vt:lpstr>
      <vt:lpstr>'додаток 7 зі змінами'!Область_печати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ххх</cp:lastModifiedBy>
  <cp:lastPrinted>2021-04-05T12:58:24Z</cp:lastPrinted>
  <dcterms:created xsi:type="dcterms:W3CDTF">2014-01-17T10:52:16Z</dcterms:created>
  <dcterms:modified xsi:type="dcterms:W3CDTF">2021-04-05T12:58:38Z</dcterms:modified>
</cp:coreProperties>
</file>